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200" windowWidth="26760" windowHeight="16240" activeTab="0"/>
  </bookViews>
  <sheets>
    <sheet name="模範解答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<sst xmlns="http://schemas.openxmlformats.org/spreadsheetml/2006/main" count="34" uniqueCount="21">
  <si>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時間帯</t>
  </si>
  <si>
    <t>音楽ホールの使用料金</t>
  </si>
  <si>
    <t>月～金</t>
  </si>
  <si>
    <t>土・日</t>
  </si>
  <si>
    <t>10:00-13:00</t>
  </si>
  <si>
    <t>14:00-17:00</t>
  </si>
  <si>
    <t>18:00-21:00</t>
  </si>
  <si>
    <t>候補</t>
  </si>
  <si>
    <t>日付</t>
  </si>
  <si>
    <t>曜日</t>
  </si>
  <si>
    <t>使用料金</t>
  </si>
  <si>
    <t>予測人数</t>
  </si>
  <si>
    <t>入場料金を考慮した予測人数</t>
  </si>
  <si>
    <t>金</t>
  </si>
  <si>
    <t>土</t>
  </si>
  <si>
    <t>日</t>
  </si>
  <si>
    <t>入場料金を考慮した収支</t>
  </si>
  <si>
    <t>10:00-13:00</t>
  </si>
  <si>
    <t>14:00-17:00</t>
  </si>
  <si>
    <t>18:00-21:00</t>
  </si>
  <si>
    <t>定期演奏会の収支予想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</si>
</sst>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56" fontId="0" fillId="0" borderId="0" xfId="0" applyNumberFormat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56" fontId="0" fillId="0" borderId="4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:C1"/>
    </sheetView>
  </sheetViews>
  <sheetFormatPr defaultColWidth="13.00390625" defaultRowHeight="13.5"/>
  <cols>
    <col min="1" max="16" width="11.875" style="0" customWidth="1"/>
    <col min="17" max="16384" width="8.875" style="0" customWidth="1"/>
  </cols>
  <sheetData>
    <row r="1" spans="1:16" ht="18" thickBot="1">
      <c r="A1" s="3" t="s">
        <v>1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thickBot="1">
      <c r="A2" s="4" t="s">
        <v>0</v>
      </c>
      <c r="B2" s="4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5" t="s">
        <v>4</v>
      </c>
      <c r="B3" s="6">
        <v>20000</v>
      </c>
      <c r="C3" s="6">
        <f>$B3*1.5</f>
        <v>30000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5" t="s">
        <v>5</v>
      </c>
      <c r="B4" s="6">
        <v>40000</v>
      </c>
      <c r="C4" s="6">
        <f>$B4*1.5</f>
        <v>60000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thickBot="1">
      <c r="A5" s="7" t="s">
        <v>6</v>
      </c>
      <c r="B5" s="8">
        <v>50000</v>
      </c>
      <c r="C5" s="8">
        <f>$B5*1.5</f>
        <v>75000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thickBot="1">
      <c r="A7" s="9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6.5">
      <c r="A8" s="11" t="s">
        <v>7</v>
      </c>
      <c r="B8" s="11" t="s">
        <v>8</v>
      </c>
      <c r="C8" s="11" t="s">
        <v>9</v>
      </c>
      <c r="D8" s="11" t="s">
        <v>0</v>
      </c>
      <c r="E8" s="11" t="s">
        <v>10</v>
      </c>
      <c r="F8" s="11" t="s">
        <v>11</v>
      </c>
      <c r="G8" s="12" t="s">
        <v>12</v>
      </c>
      <c r="H8" s="13"/>
      <c r="I8" s="13"/>
      <c r="J8" s="13"/>
      <c r="K8" s="14"/>
      <c r="L8" s="12" t="s">
        <v>16</v>
      </c>
      <c r="M8" s="13"/>
      <c r="N8" s="13"/>
      <c r="O8" s="13"/>
      <c r="P8" s="15"/>
    </row>
    <row r="9" spans="1:16" ht="18" thickBot="1">
      <c r="A9" s="16"/>
      <c r="B9" s="16"/>
      <c r="C9" s="16"/>
      <c r="D9" s="16"/>
      <c r="E9" s="16"/>
      <c r="F9" s="16"/>
      <c r="G9" s="17">
        <v>500</v>
      </c>
      <c r="H9" s="18">
        <v>1000</v>
      </c>
      <c r="I9" s="18">
        <v>1500</v>
      </c>
      <c r="J9" s="18">
        <v>2000</v>
      </c>
      <c r="K9" s="19">
        <v>2500</v>
      </c>
      <c r="L9" s="17">
        <v>500</v>
      </c>
      <c r="M9" s="18">
        <v>1000</v>
      </c>
      <c r="N9" s="18">
        <v>1500</v>
      </c>
      <c r="O9" s="18">
        <v>2000</v>
      </c>
      <c r="P9" s="19">
        <v>2500</v>
      </c>
    </row>
    <row r="10" spans="1:16" ht="16.5">
      <c r="A10" s="20">
        <v>1</v>
      </c>
      <c r="B10" s="21">
        <v>38646</v>
      </c>
      <c r="C10" s="22" t="s">
        <v>13</v>
      </c>
      <c r="D10" s="23" t="s">
        <v>17</v>
      </c>
      <c r="E10" s="6">
        <f>IF(OR($C10="土",$C10="日"),$C3,$B3)</f>
        <v>20000</v>
      </c>
      <c r="F10" s="24">
        <v>10</v>
      </c>
      <c r="G10" s="25">
        <f>INT($F10*(3000-G$9)/(3000-1000))</f>
        <v>12</v>
      </c>
      <c r="H10" s="25">
        <f aca="true" t="shared" si="0" ref="H10:K18">INT($F10*(3000-H$9)/(3000-1000))</f>
        <v>10</v>
      </c>
      <c r="I10" s="25">
        <f t="shared" si="0"/>
        <v>7</v>
      </c>
      <c r="J10" s="25">
        <f t="shared" si="0"/>
        <v>5</v>
      </c>
      <c r="K10" s="26">
        <f t="shared" si="0"/>
        <v>2</v>
      </c>
      <c r="L10" s="25">
        <f>L$9*G10-$E10</f>
        <v>-14000</v>
      </c>
      <c r="M10" s="25">
        <f aca="true" t="shared" si="1" ref="M10:P18">M$9*H10-$E10</f>
        <v>-10000</v>
      </c>
      <c r="N10" s="25">
        <f t="shared" si="1"/>
        <v>-9500</v>
      </c>
      <c r="O10" s="25">
        <f t="shared" si="1"/>
        <v>-10000</v>
      </c>
      <c r="P10" s="26">
        <f t="shared" si="1"/>
        <v>-15000</v>
      </c>
    </row>
    <row r="11" spans="1:16" ht="16.5">
      <c r="A11" s="20">
        <v>2</v>
      </c>
      <c r="B11" s="21">
        <v>38646</v>
      </c>
      <c r="C11" s="22" t="s">
        <v>13</v>
      </c>
      <c r="D11" s="23" t="s">
        <v>18</v>
      </c>
      <c r="E11" s="6">
        <f>IF(OR($C11="土",$C11="日"),$C4,$B4)</f>
        <v>40000</v>
      </c>
      <c r="F11" s="24">
        <v>15</v>
      </c>
      <c r="G11" s="25">
        <f aca="true" t="shared" si="2" ref="G11:G18">INT($F11*(3000-G$9)/(3000-1000))</f>
        <v>18</v>
      </c>
      <c r="H11" s="25">
        <f t="shared" si="0"/>
        <v>15</v>
      </c>
      <c r="I11" s="25">
        <f t="shared" si="0"/>
        <v>11</v>
      </c>
      <c r="J11" s="25">
        <f t="shared" si="0"/>
        <v>7</v>
      </c>
      <c r="K11" s="6">
        <f t="shared" si="0"/>
        <v>3</v>
      </c>
      <c r="L11" s="25">
        <f aca="true" t="shared" si="3" ref="L11:L18">L$9*G11-$E11</f>
        <v>-31000</v>
      </c>
      <c r="M11" s="25">
        <f t="shared" si="1"/>
        <v>-25000</v>
      </c>
      <c r="N11" s="25">
        <f t="shared" si="1"/>
        <v>-23500</v>
      </c>
      <c r="O11" s="25">
        <f t="shared" si="1"/>
        <v>-26000</v>
      </c>
      <c r="P11" s="6">
        <f t="shared" si="1"/>
        <v>-32500</v>
      </c>
    </row>
    <row r="12" spans="1:16" ht="16.5">
      <c r="A12" s="20">
        <v>3</v>
      </c>
      <c r="B12" s="21">
        <v>38646</v>
      </c>
      <c r="C12" s="22" t="s">
        <v>13</v>
      </c>
      <c r="D12" s="23" t="s">
        <v>19</v>
      </c>
      <c r="E12" s="6">
        <f>IF(OR($C12="土",$C12="日"),$C5,$B5)</f>
        <v>50000</v>
      </c>
      <c r="F12" s="24">
        <v>50</v>
      </c>
      <c r="G12" s="25">
        <f t="shared" si="2"/>
        <v>62</v>
      </c>
      <c r="H12" s="25">
        <f t="shared" si="0"/>
        <v>50</v>
      </c>
      <c r="I12" s="25">
        <f t="shared" si="0"/>
        <v>37</v>
      </c>
      <c r="J12" s="25">
        <f t="shared" si="0"/>
        <v>25</v>
      </c>
      <c r="K12" s="6">
        <f t="shared" si="0"/>
        <v>12</v>
      </c>
      <c r="L12" s="25">
        <f t="shared" si="3"/>
        <v>-19000</v>
      </c>
      <c r="M12" s="25">
        <f t="shared" si="1"/>
        <v>0</v>
      </c>
      <c r="N12" s="25">
        <f t="shared" si="1"/>
        <v>5500</v>
      </c>
      <c r="O12" s="25">
        <f t="shared" si="1"/>
        <v>0</v>
      </c>
      <c r="P12" s="6">
        <f t="shared" si="1"/>
        <v>-20000</v>
      </c>
    </row>
    <row r="13" spans="1:16" ht="16.5">
      <c r="A13" s="20">
        <v>4</v>
      </c>
      <c r="B13" s="21">
        <v>38282</v>
      </c>
      <c r="C13" s="22" t="s">
        <v>14</v>
      </c>
      <c r="D13" s="23" t="s">
        <v>17</v>
      </c>
      <c r="E13" s="6">
        <f>IF(OR($C13="土",$C13="日"),$C3,$B3)</f>
        <v>30000</v>
      </c>
      <c r="F13" s="24">
        <v>20</v>
      </c>
      <c r="G13" s="25">
        <f t="shared" si="2"/>
        <v>25</v>
      </c>
      <c r="H13" s="25">
        <f t="shared" si="0"/>
        <v>20</v>
      </c>
      <c r="I13" s="25">
        <f t="shared" si="0"/>
        <v>15</v>
      </c>
      <c r="J13" s="25">
        <f t="shared" si="0"/>
        <v>10</v>
      </c>
      <c r="K13" s="6">
        <f t="shared" si="0"/>
        <v>5</v>
      </c>
      <c r="L13" s="25">
        <f t="shared" si="3"/>
        <v>-17500</v>
      </c>
      <c r="M13" s="25">
        <f t="shared" si="1"/>
        <v>-10000</v>
      </c>
      <c r="N13" s="25">
        <f t="shared" si="1"/>
        <v>-7500</v>
      </c>
      <c r="O13" s="25">
        <f t="shared" si="1"/>
        <v>-10000</v>
      </c>
      <c r="P13" s="6">
        <f t="shared" si="1"/>
        <v>-17500</v>
      </c>
    </row>
    <row r="14" spans="1:16" ht="16.5">
      <c r="A14" s="20">
        <v>5</v>
      </c>
      <c r="B14" s="21">
        <v>38282</v>
      </c>
      <c r="C14" s="22" t="s">
        <v>14</v>
      </c>
      <c r="D14" s="23" t="s">
        <v>18</v>
      </c>
      <c r="E14" s="6">
        <f>IF(OR($C14="土",$C14="日"),$C4,$B4)</f>
        <v>60000</v>
      </c>
      <c r="F14" s="24">
        <v>25</v>
      </c>
      <c r="G14" s="25">
        <f t="shared" si="2"/>
        <v>31</v>
      </c>
      <c r="H14" s="25">
        <f t="shared" si="0"/>
        <v>25</v>
      </c>
      <c r="I14" s="25">
        <f t="shared" si="0"/>
        <v>18</v>
      </c>
      <c r="J14" s="25">
        <f t="shared" si="0"/>
        <v>12</v>
      </c>
      <c r="K14" s="6">
        <f t="shared" si="0"/>
        <v>6</v>
      </c>
      <c r="L14" s="25">
        <f t="shared" si="3"/>
        <v>-44500</v>
      </c>
      <c r="M14" s="25">
        <f t="shared" si="1"/>
        <v>-35000</v>
      </c>
      <c r="N14" s="25">
        <f t="shared" si="1"/>
        <v>-33000</v>
      </c>
      <c r="O14" s="25">
        <f t="shared" si="1"/>
        <v>-36000</v>
      </c>
      <c r="P14" s="6">
        <f t="shared" si="1"/>
        <v>-45000</v>
      </c>
    </row>
    <row r="15" spans="1:16" ht="16.5">
      <c r="A15" s="20">
        <v>6</v>
      </c>
      <c r="B15" s="21">
        <v>38282</v>
      </c>
      <c r="C15" s="22" t="s">
        <v>14</v>
      </c>
      <c r="D15" s="23" t="s">
        <v>19</v>
      </c>
      <c r="E15" s="6">
        <f>IF(OR($C15="土",$C15="日"),$C5,$B5)</f>
        <v>75000</v>
      </c>
      <c r="F15" s="24">
        <v>65</v>
      </c>
      <c r="G15" s="25">
        <f t="shared" si="2"/>
        <v>81</v>
      </c>
      <c r="H15" s="25">
        <f t="shared" si="0"/>
        <v>65</v>
      </c>
      <c r="I15" s="25">
        <f t="shared" si="0"/>
        <v>48</v>
      </c>
      <c r="J15" s="25">
        <f t="shared" si="0"/>
        <v>32</v>
      </c>
      <c r="K15" s="6">
        <f t="shared" si="0"/>
        <v>16</v>
      </c>
      <c r="L15" s="25">
        <f t="shared" si="3"/>
        <v>-34500</v>
      </c>
      <c r="M15" s="25">
        <f t="shared" si="1"/>
        <v>-10000</v>
      </c>
      <c r="N15" s="25">
        <f t="shared" si="1"/>
        <v>-3000</v>
      </c>
      <c r="O15" s="25">
        <f t="shared" si="1"/>
        <v>-11000</v>
      </c>
      <c r="P15" s="6">
        <f t="shared" si="1"/>
        <v>-35000</v>
      </c>
    </row>
    <row r="16" spans="1:16" ht="16.5">
      <c r="A16" s="20">
        <v>7</v>
      </c>
      <c r="B16" s="21">
        <v>38283</v>
      </c>
      <c r="C16" s="22" t="s">
        <v>15</v>
      </c>
      <c r="D16" s="23" t="s">
        <v>17</v>
      </c>
      <c r="E16" s="6">
        <f>IF(OR($C16="土",$C16="日"),$C3,$B3)</f>
        <v>30000</v>
      </c>
      <c r="F16" s="24">
        <v>45</v>
      </c>
      <c r="G16" s="25">
        <f t="shared" si="2"/>
        <v>56</v>
      </c>
      <c r="H16" s="25">
        <f t="shared" si="0"/>
        <v>45</v>
      </c>
      <c r="I16" s="25">
        <f t="shared" si="0"/>
        <v>33</v>
      </c>
      <c r="J16" s="25">
        <f t="shared" si="0"/>
        <v>22</v>
      </c>
      <c r="K16" s="6">
        <f t="shared" si="0"/>
        <v>11</v>
      </c>
      <c r="L16" s="25">
        <f t="shared" si="3"/>
        <v>-2000</v>
      </c>
      <c r="M16" s="25">
        <f t="shared" si="1"/>
        <v>15000</v>
      </c>
      <c r="N16" s="25">
        <f t="shared" si="1"/>
        <v>19500</v>
      </c>
      <c r="O16" s="25">
        <f t="shared" si="1"/>
        <v>14000</v>
      </c>
      <c r="P16" s="6">
        <f t="shared" si="1"/>
        <v>-2500</v>
      </c>
    </row>
    <row r="17" spans="1:16" ht="16.5">
      <c r="A17" s="20">
        <v>8</v>
      </c>
      <c r="B17" s="21">
        <v>38283</v>
      </c>
      <c r="C17" s="22" t="s">
        <v>15</v>
      </c>
      <c r="D17" s="23" t="s">
        <v>18</v>
      </c>
      <c r="E17" s="6">
        <f>IF(OR($C17="土",$C17="日"),$C4,$B4)</f>
        <v>60000</v>
      </c>
      <c r="F17" s="24">
        <v>70</v>
      </c>
      <c r="G17" s="25">
        <f t="shared" si="2"/>
        <v>87</v>
      </c>
      <c r="H17" s="25">
        <f t="shared" si="0"/>
        <v>70</v>
      </c>
      <c r="I17" s="25">
        <f t="shared" si="0"/>
        <v>52</v>
      </c>
      <c r="J17" s="25">
        <f t="shared" si="0"/>
        <v>35</v>
      </c>
      <c r="K17" s="6">
        <f t="shared" si="0"/>
        <v>17</v>
      </c>
      <c r="L17" s="25">
        <f t="shared" si="3"/>
        <v>-16500</v>
      </c>
      <c r="M17" s="25">
        <f t="shared" si="1"/>
        <v>10000</v>
      </c>
      <c r="N17" s="25">
        <f t="shared" si="1"/>
        <v>18000</v>
      </c>
      <c r="O17" s="25">
        <f t="shared" si="1"/>
        <v>10000</v>
      </c>
      <c r="P17" s="6">
        <f t="shared" si="1"/>
        <v>-17500</v>
      </c>
    </row>
    <row r="18" spans="1:16" ht="18" thickBot="1">
      <c r="A18" s="27">
        <v>9</v>
      </c>
      <c r="B18" s="28">
        <v>38283</v>
      </c>
      <c r="C18" s="29" t="s">
        <v>15</v>
      </c>
      <c r="D18" s="30" t="s">
        <v>19</v>
      </c>
      <c r="E18" s="8">
        <f>IF(OR($C18="土",$C18="日"),$C5,$B5)</f>
        <v>75000</v>
      </c>
      <c r="F18" s="31">
        <v>35</v>
      </c>
      <c r="G18" s="32">
        <f t="shared" si="2"/>
        <v>43</v>
      </c>
      <c r="H18" s="32">
        <f t="shared" si="0"/>
        <v>35</v>
      </c>
      <c r="I18" s="32">
        <f t="shared" si="0"/>
        <v>26</v>
      </c>
      <c r="J18" s="32">
        <f t="shared" si="0"/>
        <v>17</v>
      </c>
      <c r="K18" s="8">
        <f t="shared" si="0"/>
        <v>8</v>
      </c>
      <c r="L18" s="32">
        <f t="shared" si="3"/>
        <v>-53500</v>
      </c>
      <c r="M18" s="32">
        <f t="shared" si="1"/>
        <v>-40000</v>
      </c>
      <c r="N18" s="32">
        <f t="shared" si="1"/>
        <v>-36000</v>
      </c>
      <c r="O18" s="32">
        <f t="shared" si="1"/>
        <v>-41000</v>
      </c>
      <c r="P18" s="8">
        <f t="shared" si="1"/>
        <v>-55000</v>
      </c>
    </row>
    <row r="20" spans="12:16" ht="16.5">
      <c r="L20" s="2"/>
      <c r="M20" s="2"/>
      <c r="N20" s="2"/>
      <c r="O20" s="2"/>
      <c r="P20" s="2"/>
    </row>
    <row r="21" spans="12:16" ht="16.5">
      <c r="L21" s="2"/>
      <c r="M21" s="2"/>
      <c r="N21" s="2"/>
      <c r="O21" s="2"/>
      <c r="P21" s="2"/>
    </row>
    <row r="22" spans="12:16" ht="16.5">
      <c r="L22" s="2"/>
      <c r="M22" s="2"/>
      <c r="N22" s="2"/>
      <c r="O22" s="2"/>
      <c r="P22" s="2"/>
    </row>
    <row r="23" spans="12:16" ht="16.5">
      <c r="L23" s="2"/>
      <c r="M23" s="2"/>
      <c r="N23" s="2"/>
      <c r="O23" s="2"/>
      <c r="P23" s="2"/>
    </row>
    <row r="24" spans="12:16" ht="16.5">
      <c r="L24" s="2"/>
      <c r="M24" s="2"/>
      <c r="N24" s="2"/>
      <c r="O24" s="2"/>
      <c r="P24" s="2"/>
    </row>
    <row r="25" spans="12:16" ht="16.5">
      <c r="L25" s="2"/>
      <c r="M25" s="2"/>
      <c r="N25" s="2"/>
      <c r="O25" s="2"/>
      <c r="P25" s="2"/>
    </row>
    <row r="26" spans="12:16" ht="16.5">
      <c r="L26" s="2"/>
      <c r="M26" s="2"/>
      <c r="N26" s="2"/>
      <c r="O26" s="2"/>
      <c r="P26" s="2"/>
    </row>
    <row r="27" spans="12:16" ht="16.5">
      <c r="L27" s="2"/>
      <c r="M27" s="2"/>
      <c r="N27" s="2"/>
      <c r="O27" s="2"/>
      <c r="P27" s="2"/>
    </row>
    <row r="28" spans="12:16" ht="16.5">
      <c r="L28" s="2"/>
      <c r="M28" s="2"/>
      <c r="N28" s="2"/>
      <c r="O28" s="2"/>
      <c r="P28" s="2"/>
    </row>
    <row r="29" spans="12:16" ht="16.5">
      <c r="L29" s="2"/>
      <c r="M29" s="2"/>
      <c r="N29" s="2"/>
      <c r="O29" s="2"/>
      <c r="P29" s="2"/>
    </row>
  </sheetData>
  <sheetProtection password="E9BE" sheet="1" objects="1" scenarios="1"/>
  <mergeCells count="10">
    <mergeCell ref="L8:P8"/>
    <mergeCell ref="A7:P7"/>
    <mergeCell ref="A1:C1"/>
    <mergeCell ref="A8:A9"/>
    <mergeCell ref="B8:B9"/>
    <mergeCell ref="C8:C9"/>
    <mergeCell ref="D8:D9"/>
    <mergeCell ref="E8:E9"/>
    <mergeCell ref="F8:F9"/>
    <mergeCell ref="G8:K8"/>
  </mergeCells>
  <conditionalFormatting sqref="L10:P18">
    <cfRule type="cellIs" priority="1" dxfId="0" operator="lessThan" stopIfTrue="1">
      <formula>0</formula>
    </cfRule>
  </conditionalFormatting>
  <printOptions/>
  <pageMargins left="0.75" right="0.75" top="1" bottom="1" header="0.512" footer="0.512"/>
  <pageSetup orientation="portrait" paperSize="9"/>
  <ignoredErrors>
    <ignoredError sqref="C3:C5 E10 E11:E18 G10:K18 L10:L18 M10:P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AMANO Yoichi</cp:lastModifiedBy>
  <cp:lastPrinted>2004-09-07T08:23:51Z</cp:lastPrinted>
  <dcterms:created xsi:type="dcterms:W3CDTF">2004-09-07T08:18:45Z</dcterms:created>
  <dcterms:modified xsi:type="dcterms:W3CDTF">2004-09-08T17:02:50Z</dcterms:modified>
  <cp:category/>
  <cp:version/>
  <cp:contentType/>
  <cp:contentStatus/>
</cp:coreProperties>
</file>